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PAAC" sheetId="1" r:id="rId1"/>
  </sheets>
  <definedNames>
    <definedName name="valores">#REF!</definedName>
  </definedNames>
  <calcPr calcId="145621"/>
</workbook>
</file>

<file path=xl/calcChain.xml><?xml version="1.0" encoding="utf-8"?>
<calcChain xmlns="http://schemas.openxmlformats.org/spreadsheetml/2006/main">
  <c r="X13" i="1" l="1"/>
  <c r="W13" i="1"/>
  <c r="V13" i="1"/>
  <c r="U13" i="1"/>
  <c r="T13" i="1"/>
  <c r="S13" i="1"/>
  <c r="R13" i="1"/>
  <c r="Q13" i="1"/>
  <c r="P13" i="1"/>
  <c r="N13" i="1"/>
  <c r="O12" i="1"/>
  <c r="O13" i="1" s="1"/>
  <c r="K12" i="1"/>
  <c r="M12" i="1" s="1"/>
  <c r="J12" i="1"/>
  <c r="L12" i="1" s="1"/>
  <c r="Z11" i="1"/>
  <c r="K11" i="1"/>
  <c r="M11" i="1" s="1"/>
  <c r="J11" i="1"/>
  <c r="L11" i="1" s="1"/>
  <c r="AP10" i="1"/>
  <c r="Z10" i="1"/>
  <c r="K10" i="1"/>
  <c r="M10" i="1" s="1"/>
  <c r="J10" i="1"/>
  <c r="L10" i="1" s="1"/>
  <c r="Z9" i="1"/>
  <c r="K9" i="1"/>
  <c r="M9" i="1" s="1"/>
  <c r="J9" i="1"/>
  <c r="L9" i="1" s="1"/>
  <c r="AP8" i="1"/>
  <c r="Z8" i="1"/>
  <c r="K8" i="1"/>
  <c r="M8" i="1" s="1"/>
  <c r="J8" i="1"/>
  <c r="L8" i="1" s="1"/>
  <c r="Z7" i="1"/>
  <c r="K7" i="1"/>
  <c r="M7" i="1" s="1"/>
  <c r="J7" i="1"/>
  <c r="L7" i="1" s="1"/>
  <c r="Z12" i="1" l="1"/>
  <c r="Z13" i="1" s="1"/>
  <c r="M13" i="1"/>
  <c r="Y13" i="1"/>
  <c r="L13" i="1"/>
</calcChain>
</file>

<file path=xl/comments1.xml><?xml version="1.0" encoding="utf-8"?>
<comments xmlns="http://schemas.openxmlformats.org/spreadsheetml/2006/main">
  <authors>
    <author>Gloria Maria Merola de Oliveira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Gloria Maria Merola de Oliveira:</t>
        </r>
        <r>
          <rPr>
            <sz val="9"/>
            <color indexed="81"/>
            <rFont val="Tahoma"/>
            <family val="2"/>
          </rPr>
          <t xml:space="preserve">
concedido apenas papel verge
</t>
        </r>
      </text>
    </comment>
    <comment ref="W9" authorId="0">
      <text>
        <r>
          <rPr>
            <b/>
            <sz val="9"/>
            <color indexed="81"/>
            <rFont val="Tahoma"/>
            <family val="2"/>
          </rPr>
          <t>Gloria Maria Merola de Oliveira:</t>
        </r>
        <r>
          <rPr>
            <sz val="9"/>
            <color indexed="81"/>
            <rFont val="Tahoma"/>
            <family val="2"/>
          </rPr>
          <t xml:space="preserve">
Reduzido para 60 pessoas a 30,00 = 1.800,00
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Gloria Maria Merola de Oliveira:</t>
        </r>
        <r>
          <rPr>
            <sz val="9"/>
            <color indexed="81"/>
            <rFont val="Tahoma"/>
            <family val="2"/>
          </rPr>
          <t xml:space="preserve">
Excluida pois não inseriu forma de seleção
</t>
        </r>
      </text>
    </comment>
    <comment ref="O12" authorId="0">
      <text>
        <r>
          <rPr>
            <b/>
            <sz val="9"/>
            <color indexed="81"/>
            <rFont val="Tahoma"/>
            <family val="2"/>
          </rPr>
          <t>Gloria Maria Merola de Oliveira:</t>
        </r>
        <r>
          <rPr>
            <sz val="9"/>
            <color indexed="81"/>
            <rFont val="Tahoma"/>
            <family val="2"/>
          </rPr>
          <t xml:space="preserve">
excluida a fita adesiva 34,92
</t>
        </r>
      </text>
    </comment>
  </commentList>
</comments>
</file>

<file path=xl/sharedStrings.xml><?xml version="1.0" encoding="utf-8"?>
<sst xmlns="http://schemas.openxmlformats.org/spreadsheetml/2006/main" count="210" uniqueCount="50">
  <si>
    <t>Coordenador(a)</t>
  </si>
  <si>
    <t>Bolsas
Solicitadas</t>
  </si>
  <si>
    <t>Inicio</t>
  </si>
  <si>
    <t>Inicio bolsa</t>
  </si>
  <si>
    <t>Fim</t>
  </si>
  <si>
    <t>Total meses</t>
  </si>
  <si>
    <t>total geral (bolsa x mês)</t>
  </si>
  <si>
    <t>total (mês x 400,00)</t>
  </si>
  <si>
    <t>Total Material Consumo</t>
  </si>
  <si>
    <t>Total Diárias</t>
  </si>
  <si>
    <t>Total Passagens</t>
  </si>
  <si>
    <t>Total Pessoa Física</t>
  </si>
  <si>
    <t>Total Pessoa Jurídica</t>
  </si>
  <si>
    <t>Total Equipamento</t>
  </si>
  <si>
    <t>Total Solicitado (exceto bolsa)</t>
  </si>
  <si>
    <t>Viabilidade Técnica</t>
  </si>
  <si>
    <t>CONCEITO PROEC</t>
  </si>
  <si>
    <t>CONCEITO 1</t>
  </si>
  <si>
    <t>CONCEITO 2</t>
  </si>
  <si>
    <t>CONCEITO 3</t>
  </si>
  <si>
    <t>CONCEITO 4</t>
  </si>
  <si>
    <t>CONCEITO 5</t>
  </si>
  <si>
    <t>CONCEITO 6</t>
  </si>
  <si>
    <t>CONCEITO 7</t>
  </si>
  <si>
    <t>CONCEITO 8</t>
  </si>
  <si>
    <t>LEONARDO FREIRE DE MELLO</t>
  </si>
  <si>
    <t>viável</t>
  </si>
  <si>
    <t>A</t>
  </si>
  <si>
    <t>B</t>
  </si>
  <si>
    <t>C</t>
  </si>
  <si>
    <t>CRISTINE KOEHLER ZANELLA</t>
  </si>
  <si>
    <t>LUIS ROBERTO DE PAULA</t>
  </si>
  <si>
    <t>SUZE DE OLIVEIRA PIZA</t>
  </si>
  <si>
    <t>JOSE JAVIER SAEZ ACUNA</t>
  </si>
  <si>
    <t>REGIMEIRE OLIVEIRA MACIEL</t>
  </si>
  <si>
    <t>Cod.</t>
  </si>
  <si>
    <t xml:space="preserve"> Nome da Ação</t>
  </si>
  <si>
    <t>CR</t>
  </si>
  <si>
    <t>PJ</t>
  </si>
  <si>
    <t>Curso Livre - A História do Rock</t>
  </si>
  <si>
    <t>O Cinema e o Sul Global: mobilizando a cultura e pensando a política</t>
  </si>
  <si>
    <t>Potenciais modalidades de inserção indígena na UFABC: uma experiência prévia de diálogo intercultural</t>
  </si>
  <si>
    <t>Fora da escola' - imersão em aparelhos culturais da grande São Paulo</t>
  </si>
  <si>
    <t>RÁDIO EMISSORA VIA INTERNET DA UFABC (WEBRÁDIO-UFABC)</t>
  </si>
  <si>
    <t>SARAU EMPRETECER</t>
  </si>
  <si>
    <t>Bolsas 
Indicadas</t>
  </si>
  <si>
    <t>Resultado Parcial</t>
  </si>
  <si>
    <t>Avaliação da Comissão</t>
  </si>
  <si>
    <t>Aprovado com Recurso</t>
  </si>
  <si>
    <t>EDITAL PROEC Nº 018/2018
PROGRAMA DE APOIO A AÇÕES DE CULTURA – PAAC 2019
ATA DA REUNIÃO DA  COMISSÃO DE AVALIAÇÃO DE PROPOSTAS DE AÇÕES DE CULTURA
ANEXO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</si>
</sst>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4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CE6F2"/>
        <bgColor rgb="FFEBF1DE"/>
      </patternFill>
    </fill>
    <fill>
      <patternFill patternType="solid">
        <fgColor rgb="FF95B3D7"/>
        <bgColor rgb="FF9999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rgb="FF9999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2" fillId="0" borderId="1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Border="1"/>
    <xf numFmtId="164" fontId="0" fillId="3" borderId="1" xfId="0" applyNumberFormat="1" applyFill="1" applyBorder="1"/>
    <xf numFmtId="164" fontId="0" fillId="3" borderId="5" xfId="0" applyNumberFormat="1" applyFill="1" applyBorder="1"/>
    <xf numFmtId="0" fontId="4" fillId="4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4" fontId="3" fillId="0" borderId="1" xfId="0" applyNumberFormat="1" applyFont="1" applyFill="1" applyBorder="1" applyAlignment="1">
      <alignment vertical="center" wrapText="1"/>
    </xf>
    <xf numFmtId="164" fontId="0" fillId="0" borderId="1" xfId="0" applyNumberFormat="1" applyFill="1" applyBorder="1"/>
    <xf numFmtId="164" fontId="1" fillId="0" borderId="1" xfId="0" applyNumberFormat="1" applyFont="1" applyBorder="1"/>
    <xf numFmtId="164" fontId="1" fillId="3" borderId="1" xfId="0" applyNumberFormat="1" applyFont="1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0" fillId="0" borderId="1" xfId="0" quotePrefix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14"/>
  <sheetViews>
    <sheetView tabSelected="1" workbookViewId="0">
      <pane xSplit="2" topLeftCell="J1" activePane="topRight" state="frozen"/>
      <selection activeCell="B1" sqref="B1"/>
      <selection pane="topRight" activeCell="B6" sqref="B6"/>
    </sheetView>
  </sheetViews>
  <sheetFormatPr defaultRowHeight="15.75" customHeight="1" x14ac:dyDescent="0.25"/>
  <cols>
    <col min="1" max="1" width="5" style="38" customWidth="1"/>
    <col min="2" max="2" width="50.7109375" customWidth="1"/>
    <col min="3" max="3" width="27.42578125" customWidth="1"/>
    <col min="4" max="4" width="10" customWidth="1"/>
    <col min="5" max="5" width="10.140625" customWidth="1"/>
    <col min="6" max="6" width="0" hidden="1" customWidth="1"/>
    <col min="7" max="7" width="10.28515625" hidden="1" customWidth="1"/>
    <col min="8" max="8" width="0" hidden="1" customWidth="1"/>
    <col min="9" max="9" width="7.5703125" style="33" customWidth="1"/>
    <col min="10" max="11" width="10" customWidth="1"/>
    <col min="12" max="12" width="11.5703125" customWidth="1"/>
    <col min="13" max="13" width="12.28515625" customWidth="1"/>
    <col min="14" max="15" width="13.28515625" customWidth="1"/>
    <col min="16" max="17" width="9.7109375" customWidth="1"/>
    <col min="18" max="18" width="10.5703125" customWidth="1"/>
    <col min="19" max="19" width="10.42578125" customWidth="1"/>
    <col min="20" max="20" width="10.7109375" bestFit="1" customWidth="1"/>
    <col min="21" max="21" width="10.7109375" customWidth="1"/>
    <col min="22" max="22" width="11.7109375" bestFit="1" customWidth="1"/>
    <col min="23" max="23" width="11.7109375" customWidth="1"/>
    <col min="24" max="24" width="13.28515625" customWidth="1"/>
    <col min="25" max="25" width="13.42578125" customWidth="1"/>
    <col min="26" max="26" width="16.85546875" customWidth="1"/>
    <col min="27" max="27" width="11.140625" customWidth="1"/>
    <col min="28" max="41" width="3.5703125" hidden="1" customWidth="1"/>
    <col min="42" max="50" width="11" hidden="1" customWidth="1"/>
    <col min="51" max="51" width="12" customWidth="1"/>
    <col min="52" max="52" width="21.85546875" customWidth="1"/>
  </cols>
  <sheetData>
    <row r="1" spans="1:52" ht="15.75" customHeight="1" x14ac:dyDescent="0.25">
      <c r="A1" s="41" t="s">
        <v>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52" ht="15.7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</row>
    <row r="3" spans="1:52" ht="15.7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</row>
    <row r="4" spans="1:52" ht="15.75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ht="15.75" customHeigh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</row>
    <row r="6" spans="1:52" s="1" customFormat="1" ht="63" customHeight="1" x14ac:dyDescent="0.25">
      <c r="A6" s="34" t="s">
        <v>35</v>
      </c>
      <c r="B6" s="2" t="s">
        <v>36</v>
      </c>
      <c r="C6" s="2" t="s">
        <v>0</v>
      </c>
      <c r="D6" s="2" t="s">
        <v>1</v>
      </c>
      <c r="E6" s="3" t="s">
        <v>45</v>
      </c>
      <c r="F6" s="2" t="s">
        <v>2</v>
      </c>
      <c r="G6" s="2" t="s">
        <v>3</v>
      </c>
      <c r="H6" s="2" t="s">
        <v>4</v>
      </c>
      <c r="I6" s="2" t="s">
        <v>5</v>
      </c>
      <c r="J6" s="2" t="s">
        <v>6</v>
      </c>
      <c r="K6" s="3" t="s">
        <v>6</v>
      </c>
      <c r="L6" s="2" t="s">
        <v>7</v>
      </c>
      <c r="M6" s="3" t="s">
        <v>7</v>
      </c>
      <c r="N6" s="2" t="s">
        <v>8</v>
      </c>
      <c r="O6" s="3" t="s">
        <v>8</v>
      </c>
      <c r="P6" s="2" t="s">
        <v>9</v>
      </c>
      <c r="Q6" s="3" t="s">
        <v>9</v>
      </c>
      <c r="R6" s="2" t="s">
        <v>10</v>
      </c>
      <c r="S6" s="3" t="s">
        <v>10</v>
      </c>
      <c r="T6" s="2" t="s">
        <v>11</v>
      </c>
      <c r="U6" s="3" t="s">
        <v>11</v>
      </c>
      <c r="V6" s="2" t="s">
        <v>12</v>
      </c>
      <c r="W6" s="3" t="s">
        <v>12</v>
      </c>
      <c r="X6" s="2" t="s">
        <v>13</v>
      </c>
      <c r="Y6" s="2" t="s">
        <v>14</v>
      </c>
      <c r="Z6" s="3" t="s">
        <v>14</v>
      </c>
      <c r="AA6" s="4" t="s">
        <v>15</v>
      </c>
      <c r="AB6" s="5">
        <v>1</v>
      </c>
      <c r="AC6" s="5">
        <v>2</v>
      </c>
      <c r="AD6" s="5">
        <v>3</v>
      </c>
      <c r="AE6" s="5">
        <v>4</v>
      </c>
      <c r="AF6" s="5">
        <v>5</v>
      </c>
      <c r="AG6" s="5">
        <v>6</v>
      </c>
      <c r="AH6" s="5">
        <v>7</v>
      </c>
      <c r="AI6" s="5">
        <v>8</v>
      </c>
      <c r="AJ6" s="5">
        <v>9</v>
      </c>
      <c r="AK6" s="5">
        <v>10</v>
      </c>
      <c r="AL6" s="5">
        <v>11</v>
      </c>
      <c r="AM6" s="6">
        <v>12</v>
      </c>
      <c r="AN6" s="7">
        <v>13</v>
      </c>
      <c r="AO6" s="8">
        <v>14</v>
      </c>
      <c r="AP6" s="3" t="s">
        <v>16</v>
      </c>
      <c r="AQ6" s="3" t="s">
        <v>17</v>
      </c>
      <c r="AR6" s="3" t="s">
        <v>18</v>
      </c>
      <c r="AS6" s="3" t="s">
        <v>19</v>
      </c>
      <c r="AT6" s="3" t="s">
        <v>20</v>
      </c>
      <c r="AU6" s="3" t="s">
        <v>21</v>
      </c>
      <c r="AV6" s="3" t="s">
        <v>22</v>
      </c>
      <c r="AW6" s="3" t="s">
        <v>23</v>
      </c>
      <c r="AX6" s="3" t="s">
        <v>24</v>
      </c>
      <c r="AY6" s="3" t="s">
        <v>47</v>
      </c>
      <c r="AZ6" s="39" t="s">
        <v>46</v>
      </c>
    </row>
    <row r="7" spans="1:52" ht="15.75" customHeight="1" x14ac:dyDescent="0.25">
      <c r="A7" s="36" t="s">
        <v>37</v>
      </c>
      <c r="B7" s="9" t="s">
        <v>39</v>
      </c>
      <c r="C7" s="9" t="s">
        <v>25</v>
      </c>
      <c r="D7" s="10">
        <v>2</v>
      </c>
      <c r="E7" s="11">
        <v>2</v>
      </c>
      <c r="F7" s="12">
        <v>43516</v>
      </c>
      <c r="G7" s="13">
        <v>43525</v>
      </c>
      <c r="H7" s="13">
        <v>43819</v>
      </c>
      <c r="I7" s="14">
        <v>10</v>
      </c>
      <c r="J7" s="14">
        <f t="shared" ref="J7:J12" si="0">D7*I7</f>
        <v>20</v>
      </c>
      <c r="K7" s="15">
        <f>E7*I7</f>
        <v>20</v>
      </c>
      <c r="L7" s="16">
        <f>J7*400</f>
        <v>8000</v>
      </c>
      <c r="M7" s="17">
        <f>K7*400</f>
        <v>8000</v>
      </c>
      <c r="N7" s="18">
        <v>66.069999999999993</v>
      </c>
      <c r="O7" s="19">
        <v>11.16</v>
      </c>
      <c r="P7" s="18">
        <v>0</v>
      </c>
      <c r="Q7" s="19">
        <v>0</v>
      </c>
      <c r="R7" s="18">
        <v>0</v>
      </c>
      <c r="S7" s="19">
        <v>0</v>
      </c>
      <c r="T7" s="18">
        <v>0</v>
      </c>
      <c r="U7" s="19">
        <v>0</v>
      </c>
      <c r="V7" s="18">
        <v>0</v>
      </c>
      <c r="W7" s="19">
        <v>0</v>
      </c>
      <c r="X7" s="18">
        <v>0</v>
      </c>
      <c r="Y7" s="18">
        <v>66.069999999999993</v>
      </c>
      <c r="Z7" s="20">
        <f>O7+Q7+S7+U7+W7</f>
        <v>11.16</v>
      </c>
      <c r="AA7" s="9" t="s">
        <v>26</v>
      </c>
      <c r="AB7" s="21" t="s">
        <v>27</v>
      </c>
      <c r="AC7" s="21" t="s">
        <v>27</v>
      </c>
      <c r="AD7" s="21" t="s">
        <v>27</v>
      </c>
      <c r="AE7" s="21" t="s">
        <v>27</v>
      </c>
      <c r="AF7" s="21" t="s">
        <v>28</v>
      </c>
      <c r="AG7" s="21" t="s">
        <v>27</v>
      </c>
      <c r="AH7" s="21" t="s">
        <v>27</v>
      </c>
      <c r="AI7" s="21" t="s">
        <v>27</v>
      </c>
      <c r="AJ7" s="21" t="s">
        <v>27</v>
      </c>
      <c r="AK7" s="21" t="s">
        <v>27</v>
      </c>
      <c r="AL7" s="21" t="s">
        <v>29</v>
      </c>
      <c r="AM7" s="21" t="s">
        <v>27</v>
      </c>
      <c r="AN7" s="21" t="s">
        <v>27</v>
      </c>
      <c r="AO7" s="21" t="s">
        <v>27</v>
      </c>
      <c r="AP7" s="22" t="s">
        <v>27</v>
      </c>
      <c r="AQ7" s="22" t="s">
        <v>28</v>
      </c>
      <c r="AR7" s="22" t="s">
        <v>29</v>
      </c>
      <c r="AS7" s="22" t="s">
        <v>28</v>
      </c>
      <c r="AT7" s="22" t="s">
        <v>27</v>
      </c>
      <c r="AU7" s="22" t="s">
        <v>28</v>
      </c>
      <c r="AV7" s="22" t="s">
        <v>27</v>
      </c>
      <c r="AW7" s="22" t="s">
        <v>27</v>
      </c>
      <c r="AX7" s="22" t="s">
        <v>27</v>
      </c>
      <c r="AY7" s="42" t="s">
        <v>28</v>
      </c>
      <c r="AZ7" s="9" t="s">
        <v>48</v>
      </c>
    </row>
    <row r="8" spans="1:52" ht="15.75" customHeight="1" x14ac:dyDescent="0.25">
      <c r="A8" s="36" t="s">
        <v>37</v>
      </c>
      <c r="B8" s="9" t="s">
        <v>40</v>
      </c>
      <c r="C8" s="9" t="s">
        <v>30</v>
      </c>
      <c r="D8" s="10">
        <v>2</v>
      </c>
      <c r="E8" s="11">
        <v>2</v>
      </c>
      <c r="F8" s="13">
        <v>43617</v>
      </c>
      <c r="G8" s="13">
        <v>43617</v>
      </c>
      <c r="H8" s="13">
        <v>43646</v>
      </c>
      <c r="I8" s="14">
        <v>1</v>
      </c>
      <c r="J8" s="14">
        <f t="shared" si="0"/>
        <v>2</v>
      </c>
      <c r="K8" s="15">
        <f t="shared" ref="K8:K12" si="1">E8*I8</f>
        <v>2</v>
      </c>
      <c r="L8" s="16">
        <f t="shared" ref="L8:M12" si="2">J8*400</f>
        <v>800</v>
      </c>
      <c r="M8" s="17">
        <f t="shared" si="2"/>
        <v>800</v>
      </c>
      <c r="N8" s="18">
        <v>0</v>
      </c>
      <c r="O8" s="19">
        <v>0</v>
      </c>
      <c r="P8" s="18">
        <v>354</v>
      </c>
      <c r="Q8" s="19">
        <v>354</v>
      </c>
      <c r="R8" s="18">
        <v>1300</v>
      </c>
      <c r="S8" s="19">
        <v>1300</v>
      </c>
      <c r="T8" s="18">
        <v>1000</v>
      </c>
      <c r="U8" s="19">
        <v>1000</v>
      </c>
      <c r="V8" s="18">
        <v>0.1</v>
      </c>
      <c r="W8" s="19">
        <v>0.1</v>
      </c>
      <c r="X8" s="18">
        <v>0</v>
      </c>
      <c r="Y8" s="18">
        <v>2654.1</v>
      </c>
      <c r="Z8" s="20">
        <f t="shared" ref="Z8:Z12" si="3">O8+Q8+S8+U8+W8</f>
        <v>2654.1</v>
      </c>
      <c r="AA8" s="9" t="s">
        <v>26</v>
      </c>
      <c r="AB8" s="23" t="s">
        <v>27</v>
      </c>
      <c r="AC8" s="23" t="s">
        <v>27</v>
      </c>
      <c r="AD8" s="23" t="s">
        <v>27</v>
      </c>
      <c r="AE8" s="23" t="s">
        <v>27</v>
      </c>
      <c r="AF8" s="23" t="s">
        <v>27</v>
      </c>
      <c r="AG8" s="23" t="s">
        <v>27</v>
      </c>
      <c r="AH8" s="23" t="s">
        <v>27</v>
      </c>
      <c r="AI8" s="23" t="s">
        <v>27</v>
      </c>
      <c r="AJ8" s="23" t="s">
        <v>27</v>
      </c>
      <c r="AK8" s="23" t="s">
        <v>27</v>
      </c>
      <c r="AL8" s="23" t="s">
        <v>27</v>
      </c>
      <c r="AM8" s="23" t="s">
        <v>27</v>
      </c>
      <c r="AN8" s="23" t="s">
        <v>27</v>
      </c>
      <c r="AO8" s="23" t="s">
        <v>27</v>
      </c>
      <c r="AP8" s="22" t="str">
        <f>IF(AB8="F","F",IF(AP9&gt;=3.5,"A",IF(AP9&gt;=2.5,"B",IF(AP9&gt;=1.5,"C",IF(AP9&gt;=1,"D","F")))))</f>
        <v>A</v>
      </c>
      <c r="AQ8" s="22" t="s">
        <v>29</v>
      </c>
      <c r="AR8" s="22" t="s">
        <v>28</v>
      </c>
      <c r="AS8" s="22" t="s">
        <v>28</v>
      </c>
      <c r="AT8" s="22" t="s">
        <v>27</v>
      </c>
      <c r="AU8" s="22" t="s">
        <v>28</v>
      </c>
      <c r="AV8" s="22" t="s">
        <v>28</v>
      </c>
      <c r="AW8" s="22" t="s">
        <v>29</v>
      </c>
      <c r="AX8" s="22" t="s">
        <v>27</v>
      </c>
      <c r="AY8" s="42" t="s">
        <v>28</v>
      </c>
      <c r="AZ8" s="9" t="s">
        <v>48</v>
      </c>
    </row>
    <row r="9" spans="1:52" ht="15.75" customHeight="1" x14ac:dyDescent="0.25">
      <c r="A9" s="36" t="s">
        <v>37</v>
      </c>
      <c r="B9" s="9" t="s">
        <v>41</v>
      </c>
      <c r="C9" s="9" t="s">
        <v>31</v>
      </c>
      <c r="D9" s="10">
        <v>2</v>
      </c>
      <c r="E9" s="11">
        <v>2</v>
      </c>
      <c r="F9" s="13">
        <v>43528</v>
      </c>
      <c r="G9" s="13">
        <v>43528</v>
      </c>
      <c r="H9" s="13">
        <v>43799</v>
      </c>
      <c r="I9" s="14">
        <v>9</v>
      </c>
      <c r="J9" s="14">
        <f t="shared" si="0"/>
        <v>18</v>
      </c>
      <c r="K9" s="15">
        <f t="shared" si="1"/>
        <v>18</v>
      </c>
      <c r="L9" s="16">
        <f t="shared" si="2"/>
        <v>7200</v>
      </c>
      <c r="M9" s="17">
        <f t="shared" si="2"/>
        <v>7200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3000</v>
      </c>
      <c r="U9" s="19">
        <v>3000</v>
      </c>
      <c r="V9" s="18">
        <v>5504.4</v>
      </c>
      <c r="W9" s="19">
        <v>4080</v>
      </c>
      <c r="X9" s="18">
        <v>0</v>
      </c>
      <c r="Y9" s="18">
        <v>8504.4</v>
      </c>
      <c r="Z9" s="20">
        <f t="shared" si="3"/>
        <v>7080</v>
      </c>
      <c r="AA9" s="9" t="s">
        <v>26</v>
      </c>
      <c r="AB9" s="23" t="s">
        <v>27</v>
      </c>
      <c r="AC9" s="23" t="s">
        <v>27</v>
      </c>
      <c r="AD9" s="23" t="s">
        <v>27</v>
      </c>
      <c r="AE9" s="23" t="s">
        <v>27</v>
      </c>
      <c r="AF9" s="23" t="s">
        <v>27</v>
      </c>
      <c r="AG9" s="23" t="s">
        <v>27</v>
      </c>
      <c r="AH9" s="23" t="s">
        <v>27</v>
      </c>
      <c r="AI9" s="23" t="s">
        <v>27</v>
      </c>
      <c r="AJ9" s="23" t="s">
        <v>27</v>
      </c>
      <c r="AK9" s="23" t="s">
        <v>27</v>
      </c>
      <c r="AL9" s="23" t="s">
        <v>27</v>
      </c>
      <c r="AM9" s="23" t="s">
        <v>27</v>
      </c>
      <c r="AN9" s="23" t="s">
        <v>27</v>
      </c>
      <c r="AO9" s="23" t="s">
        <v>27</v>
      </c>
      <c r="AP9" s="22" t="s">
        <v>27</v>
      </c>
      <c r="AQ9" s="22" t="s">
        <v>29</v>
      </c>
      <c r="AR9" s="22" t="s">
        <v>28</v>
      </c>
      <c r="AS9" s="22" t="s">
        <v>27</v>
      </c>
      <c r="AT9" s="22" t="s">
        <v>27</v>
      </c>
      <c r="AU9" s="22" t="s">
        <v>27</v>
      </c>
      <c r="AV9" s="22" t="s">
        <v>29</v>
      </c>
      <c r="AW9" s="22" t="s">
        <v>27</v>
      </c>
      <c r="AX9" s="22" t="s">
        <v>27</v>
      </c>
      <c r="AY9" s="42" t="s">
        <v>28</v>
      </c>
      <c r="AZ9" s="9" t="s">
        <v>48</v>
      </c>
    </row>
    <row r="10" spans="1:52" ht="15.75" customHeight="1" x14ac:dyDescent="0.25">
      <c r="A10" s="36" t="s">
        <v>38</v>
      </c>
      <c r="B10" s="35" t="s">
        <v>42</v>
      </c>
      <c r="C10" s="9" t="s">
        <v>32</v>
      </c>
      <c r="D10" s="10">
        <v>0</v>
      </c>
      <c r="E10" s="11">
        <v>0</v>
      </c>
      <c r="F10" s="24">
        <v>43500</v>
      </c>
      <c r="G10" s="13">
        <v>43500</v>
      </c>
      <c r="H10" s="13">
        <v>43802</v>
      </c>
      <c r="I10" s="14">
        <v>10</v>
      </c>
      <c r="J10" s="14">
        <f t="shared" si="0"/>
        <v>0</v>
      </c>
      <c r="K10" s="15">
        <f t="shared" si="1"/>
        <v>0</v>
      </c>
      <c r="L10" s="16">
        <f t="shared" si="2"/>
        <v>0</v>
      </c>
      <c r="M10" s="17">
        <f t="shared" si="2"/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  <c r="U10" s="19">
        <v>0</v>
      </c>
      <c r="V10" s="18">
        <v>10000</v>
      </c>
      <c r="W10" s="19">
        <v>10000</v>
      </c>
      <c r="X10" s="18">
        <v>0</v>
      </c>
      <c r="Y10" s="18">
        <v>10000</v>
      </c>
      <c r="Z10" s="20">
        <f t="shared" si="3"/>
        <v>10000</v>
      </c>
      <c r="AA10" s="9" t="s">
        <v>26</v>
      </c>
      <c r="AB10" s="23" t="s">
        <v>27</v>
      </c>
      <c r="AC10" s="23" t="s">
        <v>27</v>
      </c>
      <c r="AD10" s="23" t="s">
        <v>27</v>
      </c>
      <c r="AE10" s="23" t="s">
        <v>27</v>
      </c>
      <c r="AF10" s="23" t="s">
        <v>27</v>
      </c>
      <c r="AG10" s="23" t="s">
        <v>27</v>
      </c>
      <c r="AH10" s="23" t="s">
        <v>28</v>
      </c>
      <c r="AI10" s="23" t="s">
        <v>27</v>
      </c>
      <c r="AJ10" s="23" t="s">
        <v>27</v>
      </c>
      <c r="AK10" s="23" t="s">
        <v>27</v>
      </c>
      <c r="AL10" s="23" t="s">
        <v>27</v>
      </c>
      <c r="AM10" s="23" t="s">
        <v>27</v>
      </c>
      <c r="AN10" s="23" t="s">
        <v>27</v>
      </c>
      <c r="AO10" s="23" t="s">
        <v>27</v>
      </c>
      <c r="AP10" s="22" t="str">
        <f>IF(AB10="F","F",IF(AP11&gt;=3.5,"A",IF(AP11&gt;=2.5,"B",IF(AP11&gt;=1.5,"C",IF(AP11&gt;=1,"D","F")))))</f>
        <v>A</v>
      </c>
      <c r="AQ10" s="22" t="s">
        <v>29</v>
      </c>
      <c r="AR10" s="22" t="s">
        <v>29</v>
      </c>
      <c r="AS10" s="22" t="s">
        <v>28</v>
      </c>
      <c r="AT10" s="22" t="s">
        <v>27</v>
      </c>
      <c r="AU10" s="22" t="s">
        <v>28</v>
      </c>
      <c r="AV10" s="22" t="s">
        <v>29</v>
      </c>
      <c r="AW10" s="22" t="s">
        <v>27</v>
      </c>
      <c r="AX10" s="22" t="s">
        <v>27</v>
      </c>
      <c r="AY10" s="42" t="s">
        <v>28</v>
      </c>
      <c r="AZ10" s="9" t="s">
        <v>48</v>
      </c>
    </row>
    <row r="11" spans="1:52" ht="15.75" customHeight="1" x14ac:dyDescent="0.25">
      <c r="A11" s="36" t="s">
        <v>38</v>
      </c>
      <c r="B11" s="9" t="s">
        <v>43</v>
      </c>
      <c r="C11" s="9" t="s">
        <v>33</v>
      </c>
      <c r="D11" s="10">
        <v>2</v>
      </c>
      <c r="E11" s="11">
        <v>2</v>
      </c>
      <c r="F11" s="13">
        <v>43525</v>
      </c>
      <c r="G11" s="13">
        <v>43525</v>
      </c>
      <c r="H11" s="13">
        <v>43819</v>
      </c>
      <c r="I11" s="14">
        <v>10</v>
      </c>
      <c r="J11" s="14">
        <f t="shared" si="0"/>
        <v>20</v>
      </c>
      <c r="K11" s="15">
        <f t="shared" si="1"/>
        <v>20</v>
      </c>
      <c r="L11" s="16">
        <f t="shared" si="2"/>
        <v>8000</v>
      </c>
      <c r="M11" s="17">
        <f t="shared" si="2"/>
        <v>8000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  <c r="U11" s="19">
        <v>0</v>
      </c>
      <c r="V11" s="18">
        <v>1</v>
      </c>
      <c r="W11" s="19">
        <v>1</v>
      </c>
      <c r="X11" s="18">
        <v>0</v>
      </c>
      <c r="Y11" s="18">
        <v>1</v>
      </c>
      <c r="Z11" s="20">
        <f t="shared" si="3"/>
        <v>1</v>
      </c>
      <c r="AA11" s="9" t="s">
        <v>26</v>
      </c>
      <c r="AB11" s="23" t="s">
        <v>27</v>
      </c>
      <c r="AC11" s="23" t="s">
        <v>27</v>
      </c>
      <c r="AD11" s="23" t="s">
        <v>27</v>
      </c>
      <c r="AE11" s="23" t="s">
        <v>27</v>
      </c>
      <c r="AF11" s="23" t="s">
        <v>28</v>
      </c>
      <c r="AG11" s="23" t="s">
        <v>27</v>
      </c>
      <c r="AH11" s="23" t="s">
        <v>27</v>
      </c>
      <c r="AI11" s="23" t="s">
        <v>27</v>
      </c>
      <c r="AJ11" s="23" t="s">
        <v>27</v>
      </c>
      <c r="AK11" s="23" t="s">
        <v>27</v>
      </c>
      <c r="AL11" s="23" t="s">
        <v>29</v>
      </c>
      <c r="AM11" s="23" t="s">
        <v>27</v>
      </c>
      <c r="AN11" s="23" t="s">
        <v>27</v>
      </c>
      <c r="AO11" s="23" t="s">
        <v>28</v>
      </c>
      <c r="AP11" s="22" t="s">
        <v>27</v>
      </c>
      <c r="AQ11" s="22" t="s">
        <v>29</v>
      </c>
      <c r="AR11" s="22" t="s">
        <v>29</v>
      </c>
      <c r="AS11" s="22" t="s">
        <v>29</v>
      </c>
      <c r="AT11" s="22" t="s">
        <v>27</v>
      </c>
      <c r="AU11" s="22" t="s">
        <v>28</v>
      </c>
      <c r="AV11" s="22" t="s">
        <v>29</v>
      </c>
      <c r="AW11" s="22" t="s">
        <v>28</v>
      </c>
      <c r="AX11" s="22" t="s">
        <v>27</v>
      </c>
      <c r="AY11" s="42" t="s">
        <v>28</v>
      </c>
      <c r="AZ11" s="9" t="s">
        <v>48</v>
      </c>
    </row>
    <row r="12" spans="1:52" s="25" customFormat="1" ht="15.75" customHeight="1" x14ac:dyDescent="0.25">
      <c r="A12" s="37" t="s">
        <v>38</v>
      </c>
      <c r="B12" s="26" t="s">
        <v>44</v>
      </c>
      <c r="C12" s="26" t="s">
        <v>34</v>
      </c>
      <c r="D12" s="27">
        <v>2</v>
      </c>
      <c r="E12" s="11">
        <v>0</v>
      </c>
      <c r="F12" s="28">
        <v>43517</v>
      </c>
      <c r="G12" s="28">
        <v>43525</v>
      </c>
      <c r="H12" s="28">
        <v>43790</v>
      </c>
      <c r="I12" s="14">
        <v>9</v>
      </c>
      <c r="J12" s="14">
        <f t="shared" si="0"/>
        <v>18</v>
      </c>
      <c r="K12" s="15">
        <f t="shared" si="1"/>
        <v>0</v>
      </c>
      <c r="L12" s="16">
        <f t="shared" si="2"/>
        <v>7200</v>
      </c>
      <c r="M12" s="17">
        <f t="shared" si="2"/>
        <v>0</v>
      </c>
      <c r="N12" s="29">
        <v>152.59</v>
      </c>
      <c r="O12" s="19">
        <f>N12-34.92</f>
        <v>117.67</v>
      </c>
      <c r="P12" s="29">
        <v>0</v>
      </c>
      <c r="Q12" s="19">
        <v>0</v>
      </c>
      <c r="R12" s="29">
        <v>0</v>
      </c>
      <c r="S12" s="19">
        <v>0</v>
      </c>
      <c r="T12" s="29">
        <v>0</v>
      </c>
      <c r="U12" s="19">
        <v>0</v>
      </c>
      <c r="V12" s="29">
        <v>0</v>
      </c>
      <c r="W12" s="19">
        <v>0</v>
      </c>
      <c r="X12" s="29">
        <v>0</v>
      </c>
      <c r="Y12" s="29">
        <v>152.59</v>
      </c>
      <c r="Z12" s="20">
        <f t="shared" si="3"/>
        <v>117.67</v>
      </c>
      <c r="AA12" s="9" t="s">
        <v>26</v>
      </c>
      <c r="AB12" s="23" t="s">
        <v>27</v>
      </c>
      <c r="AC12" s="23" t="s">
        <v>27</v>
      </c>
      <c r="AD12" s="23" t="s">
        <v>28</v>
      </c>
      <c r="AE12" s="23" t="s">
        <v>27</v>
      </c>
      <c r="AF12" s="23" t="s">
        <v>27</v>
      </c>
      <c r="AG12" s="23" t="s">
        <v>27</v>
      </c>
      <c r="AH12" s="23" t="s">
        <v>27</v>
      </c>
      <c r="AI12" s="23" t="s">
        <v>27</v>
      </c>
      <c r="AJ12" s="23" t="s">
        <v>27</v>
      </c>
      <c r="AK12" s="23" t="s">
        <v>27</v>
      </c>
      <c r="AL12" s="23" t="s">
        <v>29</v>
      </c>
      <c r="AM12" s="23" t="s">
        <v>27</v>
      </c>
      <c r="AN12" s="23" t="s">
        <v>27</v>
      </c>
      <c r="AO12" s="23"/>
      <c r="AP12" s="22" t="s">
        <v>27</v>
      </c>
      <c r="AQ12" s="22" t="s">
        <v>28</v>
      </c>
      <c r="AR12" s="22" t="s">
        <v>28</v>
      </c>
      <c r="AS12" s="22" t="s">
        <v>27</v>
      </c>
      <c r="AT12" s="22" t="s">
        <v>27</v>
      </c>
      <c r="AU12" s="22" t="s">
        <v>28</v>
      </c>
      <c r="AV12" s="22" t="s">
        <v>29</v>
      </c>
      <c r="AW12" s="22" t="s">
        <v>29</v>
      </c>
      <c r="AX12" s="22" t="s">
        <v>27</v>
      </c>
      <c r="AY12" s="42" t="s">
        <v>28</v>
      </c>
      <c r="AZ12" s="9" t="s">
        <v>48</v>
      </c>
    </row>
    <row r="13" spans="1:52" ht="15.75" customHeight="1" x14ac:dyDescent="0.25">
      <c r="A13" s="36"/>
      <c r="B13" s="9"/>
      <c r="C13" s="9"/>
      <c r="D13" s="9"/>
      <c r="E13" s="9"/>
      <c r="F13" s="9"/>
      <c r="G13" s="9"/>
      <c r="H13" s="9"/>
      <c r="I13" s="10"/>
      <c r="J13" s="9"/>
      <c r="K13" s="9"/>
      <c r="L13" s="30">
        <f>SUM(L7:L12)</f>
        <v>31200</v>
      </c>
      <c r="M13" s="30">
        <f>SUM(M7:M12)</f>
        <v>24000</v>
      </c>
      <c r="N13" s="30">
        <f>SUM(N7:N12)</f>
        <v>218.66</v>
      </c>
      <c r="O13" s="31">
        <f>SUM(O7:O12)</f>
        <v>128.83000000000001</v>
      </c>
      <c r="P13" s="30">
        <f>SUM(P7:P12)</f>
        <v>354</v>
      </c>
      <c r="Q13" s="31">
        <f t="shared" ref="Q13:X13" si="4">SUM(Q7:Q12)</f>
        <v>354</v>
      </c>
      <c r="R13" s="30">
        <f t="shared" si="4"/>
        <v>1300</v>
      </c>
      <c r="S13" s="31">
        <f t="shared" si="4"/>
        <v>1300</v>
      </c>
      <c r="T13" s="30">
        <f t="shared" si="4"/>
        <v>4000</v>
      </c>
      <c r="U13" s="31">
        <f t="shared" si="4"/>
        <v>4000</v>
      </c>
      <c r="V13" s="30">
        <f t="shared" si="4"/>
        <v>15505.5</v>
      </c>
      <c r="W13" s="31">
        <f t="shared" si="4"/>
        <v>14081.1</v>
      </c>
      <c r="X13" s="30">
        <f t="shared" si="4"/>
        <v>0</v>
      </c>
      <c r="Y13" s="30">
        <f>N13+P13+R13+T13+V13</f>
        <v>21378.16</v>
      </c>
      <c r="Z13" s="31">
        <f>SUM(Z7:Z12)</f>
        <v>19863.93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5.75" customHeight="1" x14ac:dyDescent="0.25"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</row>
  </sheetData>
  <mergeCells count="1">
    <mergeCell ref="A1:AZ5"/>
  </mergeCells>
  <dataValidations count="1">
    <dataValidation type="list" allowBlank="1" showInputMessage="1" showErrorMessage="1" sqref="AB8:AO12 AB7:AY7">
      <formula1>"A,B,C,D,F"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3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PAAC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Pancev Daniel Pereira</dc:creator>
  <cp:lastModifiedBy>Lidia Pancev Daniel Pereira</cp:lastModifiedBy>
  <cp:lastPrinted>2018-12-05T13:45:55Z</cp:lastPrinted>
  <dcterms:created xsi:type="dcterms:W3CDTF">2018-12-05T13:07:17Z</dcterms:created>
  <dcterms:modified xsi:type="dcterms:W3CDTF">2018-12-05T13:46:05Z</dcterms:modified>
</cp:coreProperties>
</file>